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connectolietuva.sharepoint.com/sites/FS/Bendrai naudojami dokumentai/Administracija/Konkursai/2025/330 kV OL Postavai-Ignalinos AE (LN 450)/Nauji žiniaraščiai/"/>
    </mc:Choice>
  </mc:AlternateContent>
  <xr:revisionPtr revIDLastSave="172" documentId="13_ncr:1_{2D5BDC85-A6DF-4251-9288-3A6C7E66BE3B}" xr6:coauthVersionLast="47" xr6:coauthVersionMax="47" xr10:uidLastSave="{28102619-14B5-4006-9A7C-AB060226F10F}"/>
  <bookViews>
    <workbookView xWindow="-19310" yWindow="2310" windowWidth="19420" windowHeight="11500" xr2:uid="{00000000-000D-0000-FFFF-FFFF00000000}"/>
  </bookViews>
  <sheets>
    <sheet name="330 kV OL Utena Postavai"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9" l="1"/>
  <c r="I20" i="19"/>
  <c r="I19" i="19"/>
  <c r="I18" i="19"/>
  <c r="I17" i="19"/>
  <c r="I16" i="19"/>
  <c r="I14" i="19"/>
  <c r="I13" i="19" s="1"/>
  <c r="I12" i="19"/>
  <c r="I11" i="19" s="1"/>
  <c r="I15" i="19" l="1"/>
  <c r="I22" i="19" s="1"/>
  <c r="I23" i="19" l="1"/>
  <c r="I24" i="19" s="1"/>
</calcChain>
</file>

<file path=xl/sharedStrings.xml><?xml version="1.0" encoding="utf-8"?>
<sst xmlns="http://schemas.openxmlformats.org/spreadsheetml/2006/main" count="43" uniqueCount="35">
  <si>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</si>
  <si>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</si>
  <si>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</si>
  <si>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</si>
  <si>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</si>
  <si>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</si>
  <si>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</si>
  <si>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</si>
  <si>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</si>
  <si>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</si>
  <si>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</si>
  <si>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</si>
  <si>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</si>
  <si>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</si>
  <si>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</si>
  <si>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</si>
  <si>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</si>
  <si>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330 kV Viengrandžių G/B tarpinių atramų demontavimo darbai</t>
  </si>
  <si>
    <t>330 kV Viengrandžių metalinių tarpinių atramų demontavimo darbai</t>
  </si>
  <si>
    <t>330 kV Viengrandžių metalinių kampinių-inkarinių atramų demontavimo darbai</t>
  </si>
  <si>
    <t>330 kV Viengrandės oro linijos (OL) laidų demontavimo darbai (6 laidai)</t>
  </si>
  <si>
    <t>330 kV Viengrandės oro linijos (OL) žaibosaugos troso (ŽT) demontavimo darbai (2 trosai)</t>
  </si>
  <si>
    <t>Kaina iš viso, EUR be PVM</t>
  </si>
  <si>
    <t>Pasiūlymo kaina be PVM, EUR</t>
  </si>
  <si>
    <t>PVM suma, EUR</t>
  </si>
  <si>
    <t>Pasiūlymo kaina su PVM, EUR</t>
  </si>
  <si>
    <t>330 kV Viengrandžių metalinių tarpinių atramų pamatų demontavimo darbai</t>
  </si>
  <si>
    <t>330 kV Viengrandžių metalinių kampinių-inkarinių atramų pamatų demontavimo darbai</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</si>
  <si>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</si>
  <si>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</si>
  <si>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</si>
  <si>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</si>
  <si>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</si>
  <si>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</si>
  <si>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330 kV Utena-Postavai (LN 452) demontavimo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</si>
</sst>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4"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theme="9" tint="-0.24994659260841701"/>
      </bottom>
      <diagonal/>
    </border>
    <border>
      <left style="thin">
        <color indexed="64"/>
      </left>
      <right style="thin">
        <color indexed="64"/>
      </right>
      <top style="double">
        <color theme="9" tint="-0.24994659260841701"/>
      </top>
      <bottom style="double">
        <color theme="9" tint="-0.24994659260841701"/>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64">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3"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0" fontId="4" fillId="2" borderId="0" xfId="0" applyFont="1" applyFill="1" applyAlignment="1" applyProtection="1">
      <alignment horizontal="center"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7" xfId="8" applyNumberFormat="1" applyFont="1" applyBorder="1" applyAlignment="1" applyProtection="1">
      <alignment horizontal="center" vertical="center" wrapText="1"/>
    </xf>
    <xf numFmtId="1" fontId="7" fillId="5" borderId="11" xfId="7" applyNumberFormat="1" applyBorder="1" applyAlignment="1" applyProtection="1">
      <alignment vertical="center" wrapText="1"/>
    </xf>
    <xf numFmtId="1" fontId="7" fillId="8" borderId="5" xfId="7" applyNumberFormat="1" applyFill="1" applyBorder="1" applyAlignment="1" applyProtection="1">
      <alignment horizontal="right" vertical="center" wrapText="1"/>
    </xf>
    <xf numFmtId="1" fontId="10" fillId="2" borderId="5" xfId="4" applyNumberFormat="1" applyFont="1" applyFill="1" applyBorder="1" applyAlignment="1" applyProtection="1">
      <alignment horizontal="center" vertical="center" wrapText="1"/>
      <protection locked="0"/>
    </xf>
    <xf numFmtId="165" fontId="7" fillId="5" borderId="11" xfId="7" applyNumberFormat="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10" fillId="2" borderId="5" xfId="4" applyNumberFormat="1" applyFont="1" applyFill="1" applyBorder="1" applyAlignment="1" applyProtection="1">
      <alignment horizontal="center" vertical="center" wrapText="1"/>
      <protection locked="0"/>
    </xf>
    <xf numFmtId="165" fontId="10" fillId="2" borderId="12" xfId="4" applyNumberFormat="1" applyFont="1" applyFill="1" applyBorder="1" applyAlignment="1" applyProtection="1">
      <alignment horizontal="center" vertical="center" wrapText="1"/>
      <protection locked="0"/>
    </xf>
    <xf numFmtId="165" fontId="10" fillId="2" borderId="12" xfId="4" applyNumberFormat="1" applyFont="1" applyFill="1" applyBorder="1" applyAlignment="1" applyProtection="1">
      <alignment horizontal="center" vertical="center" wrapText="1"/>
    </xf>
    <xf numFmtId="165" fontId="7" fillId="8" borderId="5" xfId="7" applyNumberFormat="1" applyFill="1" applyBorder="1" applyAlignment="1" applyProtection="1">
      <alignment horizontal="center" vertical="center" wrapText="1"/>
    </xf>
    <xf numFmtId="165" fontId="7" fillId="8" borderId="12" xfId="7" applyNumberFormat="1" applyFill="1" applyBorder="1" applyAlignment="1" applyProtection="1">
      <alignment horizontal="center" vertical="center" wrapText="1"/>
    </xf>
    <xf numFmtId="166" fontId="10" fillId="2" borderId="5" xfId="4" applyNumberFormat="1" applyFont="1" applyFill="1" applyBorder="1" applyAlignment="1" applyProtection="1">
      <alignment horizontal="center" vertical="center" wrapText="1"/>
      <protection locked="0"/>
    </xf>
    <xf numFmtId="164" fontId="10" fillId="2" borderId="14" xfId="4" applyNumberFormat="1" applyFont="1" applyFill="1" applyBorder="1" applyAlignment="1" applyProtection="1">
      <alignment horizontal="center" vertical="center" wrapText="1"/>
    </xf>
    <xf numFmtId="0" fontId="9" fillId="2" borderId="14" xfId="4" applyFont="1" applyFill="1" applyBorder="1" applyAlignment="1" applyProtection="1">
      <alignment horizontal="left" vertical="center" wrapText="1"/>
    </xf>
    <xf numFmtId="0" fontId="10" fillId="2" borderId="14" xfId="4" applyFont="1" applyFill="1" applyBorder="1" applyAlignment="1" applyProtection="1">
      <alignment horizontal="center" vertical="center" wrapText="1"/>
    </xf>
    <xf numFmtId="166" fontId="10" fillId="2" borderId="14" xfId="4" applyNumberFormat="1" applyFont="1" applyFill="1" applyBorder="1" applyAlignment="1" applyProtection="1">
      <alignment horizontal="center" vertical="center" wrapText="1"/>
      <protection locked="0"/>
    </xf>
    <xf numFmtId="164" fontId="8" fillId="7" borderId="16" xfId="5" applyNumberFormat="1" applyFont="1" applyFill="1" applyBorder="1" applyAlignment="1" applyProtection="1">
      <alignment horizontal="right" vertical="center"/>
    </xf>
    <xf numFmtId="164" fontId="8" fillId="7" borderId="17" xfId="5" applyNumberFormat="1" applyFont="1" applyFill="1" applyBorder="1" applyAlignment="1" applyProtection="1">
      <alignment horizontal="right" vertical="center"/>
    </xf>
    <xf numFmtId="164" fontId="8" fillId="7" borderId="18" xfId="5" applyNumberFormat="1" applyFont="1" applyFill="1" applyBorder="1" applyAlignment="1" applyProtection="1">
      <alignment horizontal="right" vertical="center"/>
    </xf>
    <xf numFmtId="164" fontId="8" fillId="7" borderId="19" xfId="5" applyNumberFormat="1" applyFont="1" applyFill="1" applyBorder="1" applyAlignment="1" applyProtection="1">
      <alignment horizontal="right" vertical="center"/>
    </xf>
    <xf numFmtId="164" fontId="8" fillId="7" borderId="20" xfId="5" applyNumberFormat="1" applyFont="1" applyFill="1" applyBorder="1" applyAlignment="1" applyProtection="1">
      <alignment horizontal="right" vertical="center"/>
    </xf>
    <xf numFmtId="164" fontId="8" fillId="7" borderId="21" xfId="5" applyNumberFormat="1" applyFont="1" applyFill="1" applyBorder="1" applyAlignment="1" applyProtection="1">
      <alignment horizontal="right" vertical="center"/>
    </xf>
    <xf numFmtId="164" fontId="8" fillId="7" borderId="22" xfId="5" applyNumberFormat="1" applyFont="1" applyFill="1" applyBorder="1" applyAlignment="1" applyProtection="1">
      <alignment horizontal="right" vertical="center"/>
    </xf>
    <xf numFmtId="164" fontId="8" fillId="7" borderId="23" xfId="5" applyNumberFormat="1" applyFont="1" applyFill="1" applyBorder="1" applyAlignment="1" applyProtection="1">
      <alignment horizontal="right" vertical="center"/>
    </xf>
    <xf numFmtId="165" fontId="10" fillId="2" borderId="15" xfId="4" applyNumberFormat="1" applyFont="1" applyFill="1" applyBorder="1" applyAlignment="1" applyProtection="1">
      <alignment horizontal="center" vertical="center" wrapText="1"/>
    </xf>
    <xf numFmtId="2" fontId="8" fillId="7" borderId="24" xfId="5" applyNumberFormat="1" applyFont="1" applyFill="1" applyBorder="1" applyAlignment="1" applyProtection="1">
      <alignment horizontal="center" vertical="center" wrapText="1"/>
    </xf>
    <xf numFmtId="2" fontId="12" fillId="5" borderId="25" xfId="7" applyNumberFormat="1" applyFont="1" applyBorder="1" applyAlignment="1" applyProtection="1">
      <alignment horizontal="center" vertical="center" wrapText="1"/>
    </xf>
    <xf numFmtId="2" fontId="12" fillId="5" borderId="26" xfId="7" applyNumberFormat="1" applyFont="1" applyBorder="1" applyAlignment="1" applyProtection="1">
      <alignment horizontal="center"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24" totalsRowShown="0" headerRowDxfId="13" dataDxfId="11" headerRowBorderDxfId="12" tableBorderDxfId="10">
  <autoFilter ref="B10:I24"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dataDxfId="5"/>
    <tableColumn id="7" xr3:uid="{EC064F88-36A3-4779-8FA5-FEC38A601463}" name="Mašinų ir mechanizmų darbas, EUR be PVM" dataDxfId="4"/>
    <tableColumn id="8" xr3:uid="{4C96A45D-EBA9-44F6-8126-1935C2313956}" name="Darbo užmokestis ir pridėtinės išlaidos, EUR be PVM"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25"/>
  <sheetViews>
    <sheetView tabSelected="1" topLeftCell="C9" workbookViewId="0">
      <selection activeCell="F22" sqref="F22"/>
    </sheetView>
  </sheetViews>
  <sheetFormatPr defaultColWidth="9.28515625" defaultRowHeight="16.5" outlineLevelRow="1" outlineLevelCol="1" x14ac:dyDescent="0.3"/>
  <cols>
    <col min="1" max="1" width="9.28515625" style="6"/>
    <col min="2" max="2" width="16.5703125" style="5" customWidth="1"/>
    <col min="3" max="3" width="86.7109375" style="3" customWidth="1"/>
    <col min="4" max="4" width="10.7109375" style="23" customWidth="1"/>
    <col min="5" max="5" width="10.7109375" style="28" customWidth="1"/>
    <col min="6" max="8" width="20.7109375" style="21" customWidth="1" outlineLevel="1"/>
    <col min="9" max="9" width="20.7109375" style="21" customWidth="1"/>
    <col min="10" max="16384" width="9.28515625" style="6"/>
  </cols>
  <sheetData>
    <row r="1" spans="1:9" hidden="1" x14ac:dyDescent="0.3"/>
    <row r="2" spans="1:9" ht="19.5" hidden="1" customHeight="1" x14ac:dyDescent="0.25">
      <c r="B2" s="60"/>
      <c r="C2" s="60"/>
      <c r="D2" s="60"/>
      <c r="E2" s="60"/>
      <c r="F2" s="60"/>
      <c r="G2" s="60"/>
      <c r="H2" s="60"/>
      <c r="I2" s="60"/>
    </row>
    <row r="3" spans="1:9" ht="15" hidden="1" x14ac:dyDescent="0.25">
      <c r="B3" s="61"/>
      <c r="C3" s="61"/>
      <c r="D3" s="61"/>
      <c r="E3" s="61"/>
      <c r="F3" s="61"/>
      <c r="G3" s="61"/>
      <c r="H3" s="61"/>
      <c r="I3" s="61"/>
    </row>
    <row r="4" spans="1:9" s="7" customFormat="1" ht="17.25" hidden="1" customHeight="1" x14ac:dyDescent="0.3">
      <c r="B4" s="4"/>
      <c r="C4" s="2"/>
      <c r="D4" s="25"/>
      <c r="E4" s="29"/>
      <c r="F4" s="22"/>
      <c r="G4" s="22"/>
      <c r="H4" s="22"/>
      <c r="I4" s="22"/>
    </row>
    <row r="5" spans="1:9" s="7" customFormat="1" hidden="1" x14ac:dyDescent="0.25">
      <c r="B5" s="62"/>
      <c r="C5" s="62"/>
      <c r="D5" s="62"/>
      <c r="E5" s="62"/>
      <c r="F5" s="62"/>
      <c r="G5" s="62"/>
      <c r="H5" s="62"/>
      <c r="I5" s="62"/>
    </row>
    <row r="6" spans="1:9" s="7" customFormat="1" ht="19.5" hidden="1" customHeight="1" x14ac:dyDescent="0.25">
      <c r="B6" s="60"/>
      <c r="C6" s="60"/>
      <c r="D6" s="60"/>
      <c r="E6" s="60"/>
      <c r="F6" s="60"/>
      <c r="G6" s="60"/>
      <c r="H6" s="60"/>
      <c r="I6" s="60"/>
    </row>
    <row r="7" spans="1:9" s="7" customFormat="1" ht="17.25" hidden="1" customHeight="1" x14ac:dyDescent="0.25">
      <c r="A7" s="6"/>
      <c r="B7" s="63"/>
      <c r="C7" s="63"/>
      <c r="D7" s="63"/>
      <c r="E7" s="63"/>
      <c r="F7" s="63"/>
      <c r="G7" s="63"/>
      <c r="H7" s="63"/>
      <c r="I7" s="63"/>
    </row>
    <row r="8" spans="1:9" s="7" customFormat="1" ht="14.25" hidden="1" customHeight="1" x14ac:dyDescent="0.3">
      <c r="A8" s="6"/>
      <c r="B8" s="4"/>
      <c r="C8" s="2"/>
      <c r="D8" s="25"/>
      <c r="E8" s="29"/>
      <c r="F8" s="22"/>
      <c r="G8" s="22"/>
      <c r="H8" s="22"/>
      <c r="I8" s="22"/>
    </row>
    <row r="9" spans="1:9" s="7" customFormat="1" ht="14.25" customHeight="1" x14ac:dyDescent="0.3">
      <c r="A9" s="6"/>
      <c r="B9" s="4"/>
      <c r="C9" s="2" t="s">
        <v>34</v>
      </c>
      <c r="D9" s="25"/>
      <c r="E9" s="29"/>
      <c r="F9" s="22"/>
      <c r="G9" s="22"/>
      <c r="H9" s="22"/>
      <c r="I9" s="22"/>
    </row>
    <row r="10" spans="1:9" s="8" customFormat="1" ht="48" customHeight="1" thickBot="1" x14ac:dyDescent="0.3">
      <c r="A10" s="6"/>
      <c r="B10" s="10" t="s">
        <v>1</v>
      </c>
      <c r="C10" s="11" t="s">
        <v>0</v>
      </c>
      <c r="D10" s="12" t="s">
        <v>2</v>
      </c>
      <c r="E10" s="30" t="s">
        <v>3</v>
      </c>
      <c r="F10" s="12" t="s">
        <v>31</v>
      </c>
      <c r="G10" s="12" t="s">
        <v>30</v>
      </c>
      <c r="H10" s="12" t="s">
        <v>29</v>
      </c>
      <c r="I10" s="12" t="s">
        <v>22</v>
      </c>
    </row>
    <row r="11" spans="1:9" s="7" customFormat="1" ht="15.75" customHeight="1" thickTop="1" x14ac:dyDescent="0.25">
      <c r="A11" s="6"/>
      <c r="B11" s="13" t="s">
        <v>4</v>
      </c>
      <c r="C11" s="14" t="s">
        <v>5</v>
      </c>
      <c r="D11" s="24"/>
      <c r="E11" s="31"/>
      <c r="F11" s="34"/>
      <c r="G11" s="34"/>
      <c r="H11" s="34"/>
      <c r="I11" s="35">
        <f>SUM(I12)</f>
        <v>35000</v>
      </c>
    </row>
    <row r="12" spans="1:9" s="7" customFormat="1" ht="15" customHeight="1" outlineLevel="1" x14ac:dyDescent="0.25">
      <c r="A12" s="6"/>
      <c r="B12" s="15">
        <v>1</v>
      </c>
      <c r="C12" s="16" t="s">
        <v>32</v>
      </c>
      <c r="D12" s="26" t="s">
        <v>7</v>
      </c>
      <c r="E12" s="33">
        <v>1</v>
      </c>
      <c r="F12" s="36">
        <v>0</v>
      </c>
      <c r="G12" s="36">
        <v>0</v>
      </c>
      <c r="H12" s="37">
        <v>35000</v>
      </c>
      <c r="I12" s="38">
        <f>+Table1462[[#This Row],[Kiekis]]*(Table1462[[#This Row],[Medžiagos ir gaminiai, EUR be PVM]]+Table1462[[#This Row],[Mašinų ir mechanizmų darbas, EUR be PVM]]+Table1462[[#This Row],[Darbo užmokestis ir pridėtinės išlaidos, EUR be PVM]])</f>
        <v>35000</v>
      </c>
    </row>
    <row r="13" spans="1:9" ht="15" customHeight="1" outlineLevel="1" x14ac:dyDescent="0.25">
      <c r="B13" s="17">
        <v>140010</v>
      </c>
      <c r="C13" s="18" t="s">
        <v>8</v>
      </c>
      <c r="D13" s="27"/>
      <c r="E13" s="32"/>
      <c r="F13" s="39"/>
      <c r="G13" s="39"/>
      <c r="H13" s="39"/>
      <c r="I13" s="40">
        <f>SUM(I14)</f>
        <v>23483</v>
      </c>
    </row>
    <row r="14" spans="1:9" ht="15" customHeight="1" outlineLevel="1" x14ac:dyDescent="0.25">
      <c r="B14" s="20">
        <v>140010</v>
      </c>
      <c r="C14" s="19" t="s">
        <v>17</v>
      </c>
      <c r="D14" s="26" t="s">
        <v>7</v>
      </c>
      <c r="E14" s="33">
        <v>23</v>
      </c>
      <c r="F14" s="36">
        <v>121</v>
      </c>
      <c r="G14" s="36">
        <v>350</v>
      </c>
      <c r="H14" s="37">
        <v>550</v>
      </c>
      <c r="I14" s="38">
        <f>+Table1462[[#This Row],[Kiekis]]*(Table1462[[#This Row],[Medžiagos ir gaminiai, EUR be PVM]]+Table1462[[#This Row],[Mašinų ir mechanizmų darbas, EUR be PVM]]+Table1462[[#This Row],[Darbo užmokestis ir pridėtinės išlaidos, EUR be PVM]])</f>
        <v>23483</v>
      </c>
    </row>
    <row r="15" spans="1:9" ht="15" customHeight="1" outlineLevel="1" x14ac:dyDescent="0.25">
      <c r="B15" s="17">
        <v>140020</v>
      </c>
      <c r="C15" s="18" t="s">
        <v>10</v>
      </c>
      <c r="D15" s="27"/>
      <c r="E15" s="32"/>
      <c r="F15" s="39"/>
      <c r="G15" s="39"/>
      <c r="H15" s="39"/>
      <c r="I15" s="40">
        <f>SUM(I16:I21)</f>
        <v>67162.84</v>
      </c>
    </row>
    <row r="16" spans="1:9" ht="15" customHeight="1" outlineLevel="1" x14ac:dyDescent="0.25">
      <c r="B16" s="20">
        <v>140020</v>
      </c>
      <c r="C16" s="19" t="s">
        <v>18</v>
      </c>
      <c r="D16" s="26" t="s">
        <v>7</v>
      </c>
      <c r="E16" s="33">
        <v>4</v>
      </c>
      <c r="F16" s="36">
        <v>75</v>
      </c>
      <c r="G16" s="36">
        <v>1055</v>
      </c>
      <c r="H16" s="37">
        <v>1050</v>
      </c>
      <c r="I16" s="38">
        <f>+Table1462[[#This Row],[Kiekis]]*(Table1462[[#This Row],[Medžiagos ir gaminiai, EUR be PVM]]+Table1462[[#This Row],[Mašinų ir mechanizmų darbas, EUR be PVM]]+Table1462[[#This Row],[Darbo užmokestis ir pridėtinės išlaidos, EUR be PVM]])</f>
        <v>8720</v>
      </c>
    </row>
    <row r="17" spans="2:9" ht="15" customHeight="1" outlineLevel="1" x14ac:dyDescent="0.25">
      <c r="B17" s="20">
        <v>140020</v>
      </c>
      <c r="C17" s="19" t="s">
        <v>26</v>
      </c>
      <c r="D17" s="26" t="s">
        <v>7</v>
      </c>
      <c r="E17" s="33">
        <v>4</v>
      </c>
      <c r="F17" s="36">
        <v>400</v>
      </c>
      <c r="G17" s="36">
        <v>800</v>
      </c>
      <c r="H17" s="37">
        <v>2578</v>
      </c>
      <c r="I17" s="38">
        <f>+Table1462[[#This Row],[Kiekis]]*(Table1462[[#This Row],[Medžiagos ir gaminiai, EUR be PVM]]+Table1462[[#This Row],[Mašinų ir mechanizmų darbas, EUR be PVM]]+Table1462[[#This Row],[Darbo užmokestis ir pridėtinės išlaidos, EUR be PVM]])</f>
        <v>15112</v>
      </c>
    </row>
    <row r="18" spans="2:9" ht="15" customHeight="1" outlineLevel="1" x14ac:dyDescent="0.25">
      <c r="B18" s="20">
        <v>140020</v>
      </c>
      <c r="C18" s="19" t="s">
        <v>19</v>
      </c>
      <c r="D18" s="26" t="s">
        <v>7</v>
      </c>
      <c r="E18" s="33">
        <v>2</v>
      </c>
      <c r="F18" s="36">
        <v>75</v>
      </c>
      <c r="G18" s="36">
        <v>1208</v>
      </c>
      <c r="H18" s="37">
        <v>1495</v>
      </c>
      <c r="I18" s="38">
        <f>+Table1462[[#This Row],[Kiekis]]*(Table1462[[#This Row],[Medžiagos ir gaminiai, EUR be PVM]]+Table1462[[#This Row],[Mašinų ir mechanizmų darbas, EUR be PVM]]+Table1462[[#This Row],[Darbo užmokestis ir pridėtinės išlaidos, EUR be PVM]])</f>
        <v>5556</v>
      </c>
    </row>
    <row r="19" spans="2:9" ht="15" customHeight="1" outlineLevel="1" x14ac:dyDescent="0.25">
      <c r="B19" s="20">
        <v>140020</v>
      </c>
      <c r="C19" s="19" t="s">
        <v>27</v>
      </c>
      <c r="D19" s="26" t="s">
        <v>7</v>
      </c>
      <c r="E19" s="33">
        <v>2</v>
      </c>
      <c r="F19" s="36">
        <v>1000</v>
      </c>
      <c r="G19" s="36">
        <v>3200</v>
      </c>
      <c r="H19" s="37">
        <v>1580</v>
      </c>
      <c r="I19" s="38">
        <f>+Table1462[[#This Row],[Kiekis]]*(Table1462[[#This Row],[Medžiagos ir gaminiai, EUR be PVM]]+Table1462[[#This Row],[Mašinų ir mechanizmų darbas, EUR be PVM]]+Table1462[[#This Row],[Darbo užmokestis ir pridėtinės išlaidos, EUR be PVM]])</f>
        <v>11560</v>
      </c>
    </row>
    <row r="20" spans="2:9" ht="15" customHeight="1" outlineLevel="1" x14ac:dyDescent="0.25">
      <c r="B20" s="20">
        <v>140020</v>
      </c>
      <c r="C20" s="19" t="s">
        <v>20</v>
      </c>
      <c r="D20" s="26" t="s">
        <v>9</v>
      </c>
      <c r="E20" s="41">
        <v>6.2640000000000002</v>
      </c>
      <c r="F20" s="36">
        <v>50</v>
      </c>
      <c r="G20" s="36">
        <v>1025</v>
      </c>
      <c r="H20" s="37">
        <v>1570</v>
      </c>
      <c r="I20" s="38">
        <f>+Table1462[[#This Row],[Kiekis]]*(Table1462[[#This Row],[Medžiagos ir gaminiai, EUR be PVM]]+Table1462[[#This Row],[Mašinų ir mechanizmų darbas, EUR be PVM]]+Table1462[[#This Row],[Darbo užmokestis ir pridėtinės išlaidos, EUR be PVM]])</f>
        <v>16568.28</v>
      </c>
    </row>
    <row r="21" spans="2:9" ht="15" customHeight="1" outlineLevel="1" x14ac:dyDescent="0.25">
      <c r="B21" s="42">
        <v>140020</v>
      </c>
      <c r="C21" s="43" t="s">
        <v>21</v>
      </c>
      <c r="D21" s="44" t="s">
        <v>9</v>
      </c>
      <c r="E21" s="45">
        <v>6.2640000000000002</v>
      </c>
      <c r="F21" s="36">
        <v>50</v>
      </c>
      <c r="G21" s="36">
        <v>250</v>
      </c>
      <c r="H21" s="37">
        <v>1240</v>
      </c>
      <c r="I21" s="54">
        <f>+Table1462[[#This Row],[Kiekis]]*(Table1462[[#This Row],[Medžiagos ir gaminiai, EUR be PVM]]+Table1462[[#This Row],[Mašinų ir mechanizmų darbas, EUR be PVM]]+Table1462[[#This Row],[Darbo užmokestis ir pridėtinės išlaidos, EUR be PVM]])</f>
        <v>9646.56</v>
      </c>
    </row>
    <row r="22" spans="2:9" ht="15.75" thickBot="1" x14ac:dyDescent="0.3">
      <c r="B22" s="46"/>
      <c r="C22" s="47"/>
      <c r="D22" s="47"/>
      <c r="E22" s="47"/>
      <c r="F22" s="47"/>
      <c r="G22" s="47"/>
      <c r="H22" s="48" t="s">
        <v>23</v>
      </c>
      <c r="I22" s="55">
        <f>I11+I13+I15</f>
        <v>125645.84</v>
      </c>
    </row>
    <row r="23" spans="2:9" thickTop="1" thickBot="1" x14ac:dyDescent="0.3">
      <c r="B23" s="49"/>
      <c r="C23" s="9"/>
      <c r="D23" s="9"/>
      <c r="E23" s="9"/>
      <c r="F23" s="9"/>
      <c r="G23" s="9"/>
      <c r="H23" s="50" t="s">
        <v>24</v>
      </c>
      <c r="I23" s="56">
        <f>+I22*0.21</f>
        <v>26385.626399999997</v>
      </c>
    </row>
    <row r="24" spans="2:9" ht="15.75" thickTop="1" x14ac:dyDescent="0.25">
      <c r="B24" s="51"/>
      <c r="C24" s="52"/>
      <c r="D24" s="52"/>
      <c r="E24" s="52"/>
      <c r="F24" s="52"/>
      <c r="G24" s="52"/>
      <c r="H24" s="53" t="s">
        <v>25</v>
      </c>
      <c r="I24" s="57">
        <f>+I22+I23</f>
        <v>152031.4664</v>
      </c>
    </row>
    <row r="25" spans="2:9" customFormat="1" ht="90" customHeight="1" x14ac:dyDescent="0.25">
      <c r="B25" s="58" t="s">
        <v>33</v>
      </c>
      <c r="C25" s="59"/>
      <c r="D25" s="59"/>
      <c r="E25" s="59"/>
      <c r="F25" s="59"/>
      <c r="G25" s="59"/>
      <c r="H25" s="59"/>
      <c r="I25" s="59"/>
    </row>
  </sheetData>
  <mergeCells count="6">
    <mergeCell ref="B25:I25"/>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 D16:D21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12</v>
      </c>
    </row>
    <row r="3" spans="1:1" x14ac:dyDescent="0.25">
      <c r="A3" s="1" t="s">
        <v>6</v>
      </c>
    </row>
    <row r="4" spans="1:1" x14ac:dyDescent="0.25">
      <c r="A4" s="1" t="s">
        <v>28</v>
      </c>
    </row>
    <row r="5" spans="1:1" x14ac:dyDescent="0.25">
      <c r="A5" s="1" t="s">
        <v>7</v>
      </c>
    </row>
    <row r="6" spans="1:1" x14ac:dyDescent="0.25">
      <c r="A6" s="1" t="s">
        <v>13</v>
      </c>
    </row>
    <row r="7" spans="1:1" x14ac:dyDescent="0.25">
      <c r="A7" s="1" t="s">
        <v>14</v>
      </c>
    </row>
    <row r="8" spans="1:1" x14ac:dyDescent="0.25">
      <c r="A8" s="1" t="s">
        <v>11</v>
      </c>
    </row>
    <row r="9" spans="1:1" x14ac:dyDescent="0.25">
      <c r="A9" s="1" t="s">
        <v>9</v>
      </c>
    </row>
    <row r="10" spans="1:1" x14ac:dyDescent="0.25">
      <c r="A10" s="1" t="s">
        <v>15</v>
      </c>
    </row>
    <row r="11" spans="1:1" x14ac:dyDescent="0.25">
      <c r="A11" s="1" t="s">
        <v>16</v>
      </c>
    </row>
    <row r="12" spans="1:1" x14ac:dyDescent="0.25">
      <c r="A12" s="1"/>
    </row>
    <row r="13" spans="1:1" x14ac:dyDescent="0.25">
      <c r="A13" s="1"/>
    </row>
    <row r="14" spans="1:1" x14ac:dyDescent="0.25">
      <c r="A14" s="1"/>
    </row>
    <row r="15" spans="1:1" x14ac:dyDescent="0.25">
      <c r="A15" s="1"/>
    </row>
    <row r="16" spans="1:1" x14ac:dyDescent="0.25">
      <c r="A16" s="1"/>
    </row>
    <row r="17" spans="1:1" x14ac:dyDescent="0.25">
      <c r="A17" s="1"/>
    </row>
    <row r="18" spans="1:1" x14ac:dyDescent="0.2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9ec15f8-61ab-4e4e-862f-7ded5dc2a476" xsi:nil="true"/>
    <lcf76f155ced4ddcb4097134ff3c332f xmlns="811cd5a9-b2bc-43f7-8023-612229a4820d">
      <Terms xmlns="http://schemas.microsoft.com/office/infopath/2007/PartnerControls"/>
    </lcf76f155ced4ddcb4097134ff3c332f>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3E1A573F4D4AEC4F9A07B79B342CC6B5" ma:contentTypeVersion="16" ma:contentTypeDescription="Kurkite naują dokumentą." ma:contentTypeScope="" ma:versionID="ef5b3820d48d8bb4c03ff1580c378822">
  <xsd:schema xmlns:xsd="http://www.w3.org/2001/XMLSchema" xmlns:xs="http://www.w3.org/2001/XMLSchema" xmlns:p="http://schemas.microsoft.com/office/2006/metadata/properties" xmlns:ns2="39ec15f8-61ab-4e4e-862f-7ded5dc2a476" xmlns:ns3="811cd5a9-b2bc-43f7-8023-612229a4820d" targetNamespace="http://schemas.microsoft.com/office/2006/metadata/properties" ma:root="true" ma:fieldsID="eb291aa5a7320fbec27afc898ce29695" ns2:_="" ns3:_="">
    <xsd:import namespace="39ec15f8-61ab-4e4e-862f-7ded5dc2a476"/>
    <xsd:import namespace="811cd5a9-b2bc-43f7-8023-612229a482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c15f8-61ab-4e4e-862f-7ded5dc2a47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70af9598-8366-49ac-bf40-005dfd0e6426}" ma:internalName="TaxCatchAll" ma:showField="CatchAllData" ma:web="39ec15f8-61ab-4e4e-862f-7ded5dc2a47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11cd5a9-b2bc-43f7-8023-612229a4820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b223321-ed9f-49d2-838e-dd0fcb2df9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39ec15f8-61ab-4e4e-862f-7ded5dc2a476"/>
    <ds:schemaRef ds:uri="811cd5a9-b2bc-43f7-8023-612229a4820d"/>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3E54CB57-4562-4588-8454-5ECB9DE649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Utena Postavai</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Romualdas Luksa</cp:lastModifiedBy>
  <cp:revision/>
  <dcterms:created xsi:type="dcterms:W3CDTF">2017-01-02T13:37:49Z</dcterms:created>
  <dcterms:modified xsi:type="dcterms:W3CDTF">2025-06-11T14:34:47Z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0x0101003E1A573F4D4AEC4F9A07B79B342CC6B5</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y fmtid="{D5CDD505-2E9C-101B-9397-08002B2CF9AE}" pid="10" name="MediaServiceImageTags">
    <vt:lpwstr/>
  </property>
</Properties>
</file>